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Реестр описей дел документ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FUND_COUNT_ALL">'Sys_Description'!$D$13</definedName>
    <definedName name="FUND_COUNT_ALL_ROWS">'Реестр описей дел документов'!$D$8:$D$39</definedName>
    <definedName name="FUND_COUNT_ALL_STR">'Реестр описей дел документов'!$F$41</definedName>
    <definedName name="FUND_COUNT_RECEIPT_STR">'Реестр описей дел документов'!$F$44</definedName>
    <definedName name="FUND_COUNT_RETIRED_STR">'Реестр описей дел документов'!$F$46</definedName>
    <definedName name="ISN_ARCHIVE">'Sys_Description'!$D$5</definedName>
    <definedName name="ISN_SECURLEVEL">'Sys_Description'!$D$6</definedName>
    <definedName name="Parameter">'Sys_Description'!$D$11</definedName>
    <definedName name="ParameterSQLDescription" localSheetId="5">'Sys_Description'!$C$5:$F$9</definedName>
    <definedName name="ParameterSQLDescription">'Sys_Description'!$C$5:$F$9</definedName>
    <definedName name="ProcessDescription" localSheetId="5">'Sys_Description'!$B$17:$H$24</definedName>
    <definedName name="ProcessDescription">'Sys_Description'!$B$17:$H$24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Specification_1">'Sys_Select'!$C$13</definedName>
    <definedName name="Specification_1">'Реестр описей дел документов'!$C$8:$K$39</definedName>
    <definedName name="Test_1">'л2'!$D$3</definedName>
    <definedName name="YEAR">'Sys_Description'!$D$7</definedName>
  </definedNames>
  <calcPr fullCalcOnLoad="1"/>
</workbook>
</file>

<file path=xl/sharedStrings.xml><?xml version="1.0" encoding="utf-8"?>
<sst xmlns="http://schemas.openxmlformats.org/spreadsheetml/2006/main" count="172" uniqueCount="107">
  <si>
    <t>2022</t>
  </si>
  <si>
    <t>Номер и название описи</t>
  </si>
  <si>
    <t>ISN_ARCHIVE</t>
  </si>
  <si>
    <t>array</t>
  </si>
  <si>
    <t>действие</t>
  </si>
  <si>
    <t>№ 3 дел постоянного хранения (нотариальные действия)</t>
  </si>
  <si>
    <t>Подпись</t>
  </si>
  <si>
    <t>FUND_COUNT_RETIRED_STR</t>
  </si>
  <si>
    <t>№ 1 опись  дел постоянного хранения</t>
  </si>
  <si>
    <t>значение</t>
  </si>
  <si>
    <t>всего на хранении на данный момент</t>
  </si>
  <si>
    <t>Дата</t>
  </si>
  <si>
    <t>1956 - 2010</t>
  </si>
  <si>
    <t>Prop_ISN_SECURLEVEL</t>
  </si>
  <si>
    <t>№ 3 дел постоянного хранения (нотариальные документы)</t>
  </si>
  <si>
    <t>(цифрами, прописью)</t>
  </si>
  <si>
    <t>select</t>
  </si>
  <si>
    <t>расшифровка подписи</t>
  </si>
  <si>
    <t>SELECT
 (SELECT COUNT(*)  
 FROM tblINVENTORY I
 WHERE I.ISN_SECURLEVEL IN (@ISN_SECURLEVEL)  AND I.Deleted=0 
  AND EXISTS (SELECT 1 FROM tblREF_ACT, tblACT
    WHERE tblREF_ACT.ISN_OBJ = I.ISN_INVENTORY
     AND tblACT.ISN_ACT = tblREF_ACT.ISN_ACT
     AND YEAR(tblACT.ACT_DATE) = @YEAR 
     AND tblACT.MOVEMENT_FLAG = 0) ) X10</t>
  </si>
  <si>
    <t>Реестр описей дел, документов</t>
  </si>
  <si>
    <t>№ 3Л по личному составу</t>
  </si>
  <si>
    <t>SELECT_FUND_COUNT_ALL</t>
  </si>
  <si>
    <t>SELECT_FUND_COUNT_RECEIPT</t>
  </si>
  <si>
    <t>№ 1 Постоянного срока хранения</t>
  </si>
  <si>
    <t>1948 - 1991</t>
  </si>
  <si>
    <t>Выбыло  гг.</t>
  </si>
  <si>
    <t>YEAR</t>
  </si>
  <si>
    <t>поступило</t>
  </si>
  <si>
    <t>Соответствующее поле в Web</t>
  </si>
  <si>
    <t>№ 4 дел постоянного хранения (нотариальные документы)</t>
  </si>
  <si>
    <t>№ 1 Постоянного хранения</t>
  </si>
  <si>
    <t>0 (Ноль)</t>
  </si>
  <si>
    <t/>
  </si>
  <si>
    <t>2011 - 2016</t>
  </si>
  <si>
    <t>1958 - 2005</t>
  </si>
  <si>
    <t>Примечание</t>
  </si>
  <si>
    <t>Кол-во экз.</t>
  </si>
  <si>
    <t>2009 - 2009</t>
  </si>
  <si>
    <t>№ 1 дел постоянного срока хранения</t>
  </si>
  <si>
    <t>FUND_COUNT_ALL_STR</t>
  </si>
  <si>
    <t>№ 3 дел постоянного хранения</t>
  </si>
  <si>
    <t>SELECT
 (SELECT COUNT(*)  
 FROM tblINVENTORY I
 WHERE I.ISN_SECURLEVEL IN (@ISN_SECURLEVEL)
  AND I.PRESENCE_FLAG = 'b' AND I.Deleted=0
  AND EXISTS (SELECT 1 FROM tblREF_ACT ra1, tblACT a1
    WHERE ra1.ISN_OBJ = I.ISN_INVENTORY
     AND a1.ISN_ACT = ra1.ISN_ACT
     AND a1.MOVEMENT_FLAG = 2
     AND (SELECT MAX(YEAR(a2.ACT_DATE)) 
           FROM tblREF_ACT ra2, tblACT a2
           WHERE ra2.ISN_OBJ = ra1.ISN_OBJ
       AND ra2.ISN_ACT = a2.ISN_ACT
       AND a2.MOVEMENT_FLAG = 2) = @YEAR 
     ) ) X12</t>
  </si>
  <si>
    <t>Предыдущее значение</t>
  </si>
  <si>
    <t>SELECT  F.ISN_FUND, row_number( ) OVER (Order BY F.FUND_NUM_1, cast(F.FUND_NUM_2 AS int), F.FUND_NUM_3, cast(I.INVENTORY_NUM_1 AS int), I.INVENTORY_NUM_2, I.INVENTORY_NUM_3 )  AS RowNum, ISNULL(ISNULL(NULLIF(F.FUND_NUM_1,''),NULL)+'-','') + ISNULL(F.FUND_NUM_2,'') + ISNULL(F.FUND_NUM_3, '') FUND_NUM,
  '№ ' + ISNULL(I.INVENTORY_NUM_1,'') + ISNULL(I.INVENTORY_NUM_2,'') + ISNULL('-' + ISNULL(NULLIF(I.INVENTORY_NUM_3,''),NULL),'') + ' ' +
  I.INVENTORY_NAME AS Inventory,
        (SELECT DOCSTAT.UNIT_COUNT
  FROM tblDOCUMENT_STATS DOCSTAT
         WHERE DOCSTAT.ISN_INVENTORY = I.ISN_INVENTORY
   AND DOCSTAT.ISN_DOC_TYPE IS NULL
   AND DOCSTAT.CARRIER_TYPE IS NULL) CNT_ED_HRAN_OPIS,
        (SELECT DOCSTAT.UNIT_COUNT
  FROM tblDOCUMENT_STATS DOCSTAT
         WHERE DOCSTAT.ISN_INVENTORY = I.ISN_INVENTORY
   AND DOCSTAT.ISN_DOC_TYPE = 2) CNT_LS,
         cast (I.DOC_START_YEAR as varchar)+ ' - ' +
  cast(I.DOC_END_YEAR as varchar) AS Years,
  I.COPY_COUNT,
  I.NOTE
 FROM tblINVENTORY I
 LEFT JOIN tblFUND F ON F.ISN_FUND = I.ISN_FUND
 WHERE I.ISN_SECURLEVEL IN (@ISN_SECURLEVEL)
  AND I.PRESENCE_FLAG = 'a'  AND I.Deleted=0 AND F.Deleted=0 
 ORDER BY RowNum</t>
  </si>
  <si>
    <t>Всего</t>
  </si>
  <si>
    <t>Параметры для SQL в коде</t>
  </si>
  <si>
    <t>наименование должности работника</t>
  </si>
  <si>
    <t>Спецификация</t>
  </si>
  <si>
    <t>Specification_1</t>
  </si>
  <si>
    <t>№ 1 постоянного хранения</t>
  </si>
  <si>
    <t>Значение параметра</t>
  </si>
  <si>
    <t>Кол-во ед.хр.</t>
  </si>
  <si>
    <t>1992 - 2002</t>
  </si>
  <si>
    <t>Y</t>
  </si>
  <si>
    <t>спецификация</t>
  </si>
  <si>
    <t>№ 2Л по личному составу</t>
  </si>
  <si>
    <t>в т.ч. по л/с</t>
  </si>
  <si>
    <t>-</t>
  </si>
  <si>
    <t>Общая строка параметров</t>
  </si>
  <si>
    <t>Номер фонда</t>
  </si>
  <si>
    <t>2009 - 2019</t>
  </si>
  <si>
    <t>2008 - 2015</t>
  </si>
  <si>
    <t>spec</t>
  </si>
  <si>
    <t>3 (Три)</t>
  </si>
  <si>
    <t>2009 - 2010</t>
  </si>
  <si>
    <t>2009 - 2012</t>
  </si>
  <si>
    <t>№ 1 дел постоянного хранения</t>
  </si>
  <si>
    <t>FUND_COUNT_RECEIPT_STR</t>
  </si>
  <si>
    <t>2009 - 2015</t>
  </si>
  <si>
    <t>2009 - 2016</t>
  </si>
  <si>
    <t>2009 - 2017</t>
  </si>
  <si>
    <t>1960 - 2006</t>
  </si>
  <si>
    <t>put_NumToStr</t>
  </si>
  <si>
    <t>0, 1, 2, 3</t>
  </si>
  <si>
    <t>описей</t>
  </si>
  <si>
    <t>№ пп</t>
  </si>
  <si>
    <t>РЕЕСТР ОПИСЕЙ ДЕЛ, ДОКУМЕНТОВ</t>
  </si>
  <si>
    <t>32 (Тридцать два)</t>
  </si>
  <si>
    <t>№ 1 опись дел постоянного хранения</t>
  </si>
  <si>
    <t>поле</t>
  </si>
  <si>
    <t>Примечания</t>
  </si>
  <si>
    <t>Итого на</t>
  </si>
  <si>
    <t>1959 - 1993</t>
  </si>
  <si>
    <t>SELECT_FUND_COUNT_RETIRED</t>
  </si>
  <si>
    <t>Название параметра в запросе</t>
  </si>
  <si>
    <t>1994 - 2002</t>
  </si>
  <si>
    <t>Расчеты с эксельными формулами</t>
  </si>
  <si>
    <t>2008 - 2009</t>
  </si>
  <si>
    <t>№ 1 постоянного срока хранения</t>
  </si>
  <si>
    <t>Список фондов</t>
  </si>
  <si>
    <t>1994 - 2008</t>
  </si>
  <si>
    <t>лист</t>
  </si>
  <si>
    <t>end</t>
  </si>
  <si>
    <t>Кол-во всего</t>
  </si>
  <si>
    <t>SELECT_Specification_1</t>
  </si>
  <si>
    <t>put</t>
  </si>
  <si>
    <t>ISN_SECURLEVEL</t>
  </si>
  <si>
    <t>№ 2 по личному составу</t>
  </si>
  <si>
    <t>2006 - 2013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</si>
  <si>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</si>
  <si>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№ 1Л по личному составу</t>
  </si>
  <si>
    <t>№ 1Л дел по личному составу</t>
  </si>
  <si>
    <t>Prop_Year</t>
  </si>
  <si>
    <t>2009 - 2014</t>
  </si>
  <si>
    <t>2009 - 2013</t>
  </si>
  <si>
    <t>Код фонда</t>
  </si>
  <si>
    <t>Крайние даты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</si>
</sst>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9" fillId="42" borderId="11" xfId="0" applyFont="1" applyFill="1" applyBorder="1" applyAlignment="1">
      <alignment horizontal="left" vertical="top" wrapText="1"/>
    </xf>
    <xf numFmtId="0" fontId="0" fillId="42" borderId="44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5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0" fillId="42" borderId="48" xfId="0" applyFill="1" applyBorder="1" applyAlignment="1">
      <alignment/>
    </xf>
    <xf numFmtId="0" fontId="0" fillId="42" borderId="49" xfId="0" applyFill="1" applyBorder="1" applyAlignment="1">
      <alignment wrapText="1"/>
    </xf>
    <xf numFmtId="0" fontId="23" fillId="0" borderId="0" xfId="0" applyFont="1" applyAlignment="1">
      <alignment horizontal="center" vertical="center"/>
    </xf>
    <xf numFmtId="0" fontId="0" fillId="43" borderId="0" xfId="0" applyFill="1" applyAlignment="1">
      <alignment/>
    </xf>
    <xf numFmtId="14" fontId="19" fillId="0" borderId="0" xfId="0" applyNumberFormat="1" applyFont="1" applyAlignment="1">
      <alignment horizontal="right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2.140625" style="0" customWidth="1"/>
    <col min="5" max="5" width="13.7109375" style="0" customWidth="1"/>
    <col min="6" max="6" width="61.00390625" style="0" customWidth="1"/>
    <col min="7" max="7" width="17.00390625" style="0" customWidth="1"/>
    <col min="8" max="8" width="19.00390625" style="0" customWidth="1"/>
    <col min="9" max="9" width="22.8515625" style="0" customWidth="1"/>
    <col min="10" max="10" width="13.421875" style="0" customWidth="1"/>
    <col min="11" max="11" width="37.00390625" style="0" customWidth="1"/>
    <col min="12" max="12" width="12.140625" style="0" customWidth="1"/>
  </cols>
  <sheetData>
    <row r="2" spans="3:11" ht="21.75" customHeight="1">
      <c r="C2" s="62" t="s">
        <v>89</v>
      </c>
      <c r="D2" s="62"/>
      <c r="E2" s="62"/>
      <c r="F2" s="62" t="s">
        <v>76</v>
      </c>
      <c r="G2" s="62"/>
      <c r="H2" s="62"/>
      <c r="I2" s="62"/>
      <c r="J2" s="62"/>
      <c r="K2" s="62"/>
    </row>
    <row r="4" ht="15.75" thickBot="1"/>
    <row r="5" spans="3:11" ht="30" customHeight="1" thickBot="1" thickTop="1">
      <c r="C5" s="21" t="s">
        <v>105</v>
      </c>
      <c r="D5" s="78" t="s">
        <v>75</v>
      </c>
      <c r="E5" s="74" t="s">
        <v>59</v>
      </c>
      <c r="F5" s="74" t="s">
        <v>1</v>
      </c>
      <c r="G5" s="76" t="s">
        <v>51</v>
      </c>
      <c r="H5" s="77"/>
      <c r="I5" s="74" t="s">
        <v>106</v>
      </c>
      <c r="J5" s="74" t="s">
        <v>36</v>
      </c>
      <c r="K5" s="74" t="s">
        <v>80</v>
      </c>
    </row>
    <row r="6" spans="3:11" ht="30" customHeight="1" thickBot="1" thickTop="1">
      <c r="C6" s="21"/>
      <c r="D6" s="75"/>
      <c r="E6" s="75"/>
      <c r="F6" s="75"/>
      <c r="G6" s="22" t="s">
        <v>44</v>
      </c>
      <c r="H6" s="42" t="s">
        <v>56</v>
      </c>
      <c r="I6" s="75"/>
      <c r="J6" s="75"/>
      <c r="K6" s="75"/>
    </row>
    <row r="7" spans="3:11" ht="17.25" thickBot="1" thickTop="1">
      <c r="C7" s="21">
        <v>0</v>
      </c>
      <c r="D7" s="21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>
        <v>8</v>
      </c>
    </row>
    <row r="8" spans="3:11" ht="16.5" thickTop="1">
      <c r="C8" s="19">
        <v>10000000581</v>
      </c>
      <c r="D8" s="19">
        <v>1</v>
      </c>
      <c r="E8" s="65">
        <v>1</v>
      </c>
      <c r="F8" s="43" t="s">
        <v>100</v>
      </c>
      <c r="G8" s="68">
        <v>132</v>
      </c>
      <c r="H8" s="68">
        <v>132</v>
      </c>
      <c r="I8" s="71" t="s">
        <v>71</v>
      </c>
      <c r="J8" s="71">
        <v>3</v>
      </c>
      <c r="K8" s="57"/>
    </row>
    <row r="9" spans="3:11" ht="15.75">
      <c r="C9" s="23">
        <v>10000000581</v>
      </c>
      <c r="D9" s="23">
        <v>2</v>
      </c>
      <c r="E9" s="66">
        <v>1</v>
      </c>
      <c r="F9" s="44" t="s">
        <v>55</v>
      </c>
      <c r="G9" s="69">
        <v>462</v>
      </c>
      <c r="H9" s="69">
        <v>462</v>
      </c>
      <c r="I9" s="72" t="s">
        <v>71</v>
      </c>
      <c r="J9" s="72">
        <v>3</v>
      </c>
      <c r="K9" s="58"/>
    </row>
    <row r="10" spans="3:11" ht="15.75">
      <c r="C10" s="23">
        <v>10000000582</v>
      </c>
      <c r="D10" s="23">
        <v>3</v>
      </c>
      <c r="E10" s="66">
        <v>2</v>
      </c>
      <c r="F10" s="44" t="s">
        <v>100</v>
      </c>
      <c r="G10" s="69">
        <v>151</v>
      </c>
      <c r="H10" s="69">
        <v>151</v>
      </c>
      <c r="I10" s="72" t="s">
        <v>12</v>
      </c>
      <c r="J10" s="72">
        <v>3</v>
      </c>
      <c r="K10" s="58"/>
    </row>
    <row r="11" spans="3:11" ht="15.75">
      <c r="C11" s="23">
        <v>10000000582</v>
      </c>
      <c r="D11" s="23">
        <v>4</v>
      </c>
      <c r="E11" s="66">
        <v>2</v>
      </c>
      <c r="F11" s="44" t="s">
        <v>55</v>
      </c>
      <c r="G11" s="69">
        <v>405</v>
      </c>
      <c r="H11" s="69">
        <v>405</v>
      </c>
      <c r="I11" s="72" t="s">
        <v>34</v>
      </c>
      <c r="J11" s="72">
        <v>3</v>
      </c>
      <c r="K11" s="58"/>
    </row>
    <row r="12" spans="3:11" ht="15.75">
      <c r="C12" s="23">
        <v>10000000582</v>
      </c>
      <c r="D12" s="23">
        <v>5</v>
      </c>
      <c r="E12" s="66">
        <v>2</v>
      </c>
      <c r="F12" s="44" t="s">
        <v>20</v>
      </c>
      <c r="G12" s="69">
        <v>2</v>
      </c>
      <c r="H12" s="69">
        <v>2</v>
      </c>
      <c r="I12" s="72" t="s">
        <v>34</v>
      </c>
      <c r="J12" s="72">
        <v>3</v>
      </c>
      <c r="K12" s="58"/>
    </row>
    <row r="13" spans="3:11" ht="15.75">
      <c r="C13" s="23">
        <v>10000000583</v>
      </c>
      <c r="D13" s="23">
        <v>6</v>
      </c>
      <c r="E13" s="66">
        <v>3</v>
      </c>
      <c r="F13" s="44" t="s">
        <v>101</v>
      </c>
      <c r="G13" s="69">
        <v>59</v>
      </c>
      <c r="H13" s="69">
        <v>59</v>
      </c>
      <c r="I13" s="72" t="s">
        <v>24</v>
      </c>
      <c r="J13" s="72">
        <v>2</v>
      </c>
      <c r="K13" s="58" t="s">
        <v>32</v>
      </c>
    </row>
    <row r="14" spans="3:11" ht="15.75">
      <c r="C14" s="23">
        <v>10000000583</v>
      </c>
      <c r="D14" s="23">
        <v>7</v>
      </c>
      <c r="E14" s="66">
        <v>3</v>
      </c>
      <c r="F14" s="44" t="s">
        <v>5</v>
      </c>
      <c r="G14" s="69">
        <v>39</v>
      </c>
      <c r="H14" s="69"/>
      <c r="I14" s="72" t="s">
        <v>82</v>
      </c>
      <c r="J14" s="72">
        <v>3</v>
      </c>
      <c r="K14" s="58"/>
    </row>
    <row r="15" spans="3:11" ht="15.75">
      <c r="C15" s="23">
        <v>10000000584</v>
      </c>
      <c r="D15" s="23">
        <v>8</v>
      </c>
      <c r="E15" s="66">
        <v>4</v>
      </c>
      <c r="F15" s="44" t="s">
        <v>101</v>
      </c>
      <c r="G15" s="69">
        <v>43</v>
      </c>
      <c r="H15" s="69">
        <v>43</v>
      </c>
      <c r="I15" s="72" t="s">
        <v>90</v>
      </c>
      <c r="J15" s="72">
        <v>3</v>
      </c>
      <c r="K15" s="58" t="s">
        <v>32</v>
      </c>
    </row>
    <row r="16" spans="3:11" ht="15.75">
      <c r="C16" s="23">
        <v>10000000584</v>
      </c>
      <c r="D16" s="23">
        <v>9</v>
      </c>
      <c r="E16" s="66">
        <v>4</v>
      </c>
      <c r="F16" s="44" t="s">
        <v>14</v>
      </c>
      <c r="G16" s="69">
        <v>5</v>
      </c>
      <c r="H16" s="69"/>
      <c r="I16" s="72" t="s">
        <v>52</v>
      </c>
      <c r="J16" s="72">
        <v>3</v>
      </c>
      <c r="K16" s="58"/>
    </row>
    <row r="17" spans="3:11" ht="15.75">
      <c r="C17" s="23">
        <v>10000000584</v>
      </c>
      <c r="D17" s="23">
        <v>10</v>
      </c>
      <c r="E17" s="66">
        <v>4</v>
      </c>
      <c r="F17" s="44" t="s">
        <v>29</v>
      </c>
      <c r="G17" s="69">
        <v>3</v>
      </c>
      <c r="H17" s="69"/>
      <c r="I17" s="72" t="s">
        <v>85</v>
      </c>
      <c r="J17" s="72">
        <v>3</v>
      </c>
      <c r="K17" s="58" t="s">
        <v>32</v>
      </c>
    </row>
    <row r="18" spans="3:11" ht="15.75">
      <c r="C18" s="23">
        <v>10000000585</v>
      </c>
      <c r="D18" s="23">
        <v>11</v>
      </c>
      <c r="E18" s="66">
        <v>5</v>
      </c>
      <c r="F18" s="44" t="s">
        <v>100</v>
      </c>
      <c r="G18" s="69">
        <v>53</v>
      </c>
      <c r="H18" s="69">
        <v>53</v>
      </c>
      <c r="I18" s="72" t="s">
        <v>98</v>
      </c>
      <c r="J18" s="72">
        <v>3</v>
      </c>
      <c r="K18" s="58"/>
    </row>
    <row r="19" spans="3:11" ht="15.75">
      <c r="C19" s="23">
        <v>10000000586</v>
      </c>
      <c r="D19" s="23">
        <v>12</v>
      </c>
      <c r="E19" s="66">
        <v>6</v>
      </c>
      <c r="F19" s="44" t="s">
        <v>66</v>
      </c>
      <c r="G19" s="69">
        <v>32</v>
      </c>
      <c r="H19" s="69"/>
      <c r="I19" s="72" t="s">
        <v>104</v>
      </c>
      <c r="J19" s="72">
        <v>3</v>
      </c>
      <c r="K19" s="58"/>
    </row>
    <row r="20" spans="3:11" ht="15.75">
      <c r="C20" s="23">
        <v>10000000586</v>
      </c>
      <c r="D20" s="23">
        <v>13</v>
      </c>
      <c r="E20" s="66">
        <v>6</v>
      </c>
      <c r="F20" s="44" t="s">
        <v>97</v>
      </c>
      <c r="G20" s="69">
        <v>9</v>
      </c>
      <c r="H20" s="69">
        <v>9</v>
      </c>
      <c r="I20" s="72" t="s">
        <v>104</v>
      </c>
      <c r="J20" s="72">
        <v>3</v>
      </c>
      <c r="K20" s="58"/>
    </row>
    <row r="21" spans="3:11" ht="15.75">
      <c r="C21" s="23">
        <v>10000000587</v>
      </c>
      <c r="D21" s="23">
        <v>14</v>
      </c>
      <c r="E21" s="66">
        <v>7</v>
      </c>
      <c r="F21" s="44" t="s">
        <v>49</v>
      </c>
      <c r="G21" s="69">
        <v>67</v>
      </c>
      <c r="H21" s="69"/>
      <c r="I21" s="72" t="s">
        <v>70</v>
      </c>
      <c r="J21" s="72">
        <v>3</v>
      </c>
      <c r="K21" s="58" t="s">
        <v>32</v>
      </c>
    </row>
    <row r="22" spans="3:11" ht="15.75">
      <c r="C22" s="23">
        <v>10000000588</v>
      </c>
      <c r="D22" s="23">
        <v>15</v>
      </c>
      <c r="E22" s="66">
        <v>8</v>
      </c>
      <c r="F22" s="44" t="s">
        <v>49</v>
      </c>
      <c r="G22" s="69">
        <v>24</v>
      </c>
      <c r="H22" s="69"/>
      <c r="I22" s="72" t="s">
        <v>70</v>
      </c>
      <c r="J22" s="72">
        <v>3</v>
      </c>
      <c r="K22" s="58" t="s">
        <v>32</v>
      </c>
    </row>
    <row r="23" spans="3:11" ht="15.75">
      <c r="C23" s="23">
        <v>10000000589</v>
      </c>
      <c r="D23" s="23">
        <v>16</v>
      </c>
      <c r="E23" s="66">
        <v>9</v>
      </c>
      <c r="F23" s="44" t="s">
        <v>49</v>
      </c>
      <c r="G23" s="69">
        <v>93</v>
      </c>
      <c r="H23" s="69"/>
      <c r="I23" s="72" t="s">
        <v>60</v>
      </c>
      <c r="J23" s="72">
        <v>3</v>
      </c>
      <c r="K23" s="58" t="s">
        <v>32</v>
      </c>
    </row>
    <row r="24" spans="3:11" ht="15.75">
      <c r="C24" s="23">
        <v>10000000590</v>
      </c>
      <c r="D24" s="23">
        <v>17</v>
      </c>
      <c r="E24" s="66">
        <v>10</v>
      </c>
      <c r="F24" s="44" t="s">
        <v>30</v>
      </c>
      <c r="G24" s="69">
        <v>4</v>
      </c>
      <c r="H24" s="69"/>
      <c r="I24" s="72" t="s">
        <v>37</v>
      </c>
      <c r="J24" s="72">
        <v>3</v>
      </c>
      <c r="K24" s="58"/>
    </row>
    <row r="25" spans="3:11" ht="15.75">
      <c r="C25" s="23">
        <v>10000000591</v>
      </c>
      <c r="D25" s="23">
        <v>18</v>
      </c>
      <c r="E25" s="66">
        <v>11</v>
      </c>
      <c r="F25" s="44" t="s">
        <v>23</v>
      </c>
      <c r="G25" s="69">
        <v>31</v>
      </c>
      <c r="H25" s="69"/>
      <c r="I25" s="72" t="s">
        <v>68</v>
      </c>
      <c r="J25" s="72">
        <v>3</v>
      </c>
      <c r="K25" s="58" t="s">
        <v>32</v>
      </c>
    </row>
    <row r="26" spans="3:11" ht="15.75">
      <c r="C26" s="23">
        <v>10000000592</v>
      </c>
      <c r="D26" s="23">
        <v>19</v>
      </c>
      <c r="E26" s="66">
        <v>12</v>
      </c>
      <c r="F26" s="44" t="s">
        <v>38</v>
      </c>
      <c r="G26" s="69">
        <v>62</v>
      </c>
      <c r="H26" s="69"/>
      <c r="I26" s="72" t="s">
        <v>70</v>
      </c>
      <c r="J26" s="72">
        <v>3</v>
      </c>
      <c r="K26" s="58" t="s">
        <v>32</v>
      </c>
    </row>
    <row r="27" spans="3:11" ht="15.75">
      <c r="C27" s="23">
        <v>10000000593</v>
      </c>
      <c r="D27" s="23">
        <v>20</v>
      </c>
      <c r="E27" s="66">
        <v>13</v>
      </c>
      <c r="F27" s="44" t="s">
        <v>23</v>
      </c>
      <c r="G27" s="69">
        <v>69</v>
      </c>
      <c r="H27" s="69"/>
      <c r="I27" s="72" t="s">
        <v>60</v>
      </c>
      <c r="J27" s="72">
        <v>3</v>
      </c>
      <c r="K27" s="58" t="s">
        <v>32</v>
      </c>
    </row>
    <row r="28" spans="3:11" ht="15.75">
      <c r="C28" s="23">
        <v>10000000594</v>
      </c>
      <c r="D28" s="23">
        <v>21</v>
      </c>
      <c r="E28" s="66">
        <v>14</v>
      </c>
      <c r="F28" s="44" t="s">
        <v>23</v>
      </c>
      <c r="G28" s="69">
        <v>57</v>
      </c>
      <c r="H28" s="69"/>
      <c r="I28" s="72" t="s">
        <v>103</v>
      </c>
      <c r="J28" s="72">
        <v>3</v>
      </c>
      <c r="K28" s="58" t="s">
        <v>32</v>
      </c>
    </row>
    <row r="29" spans="3:11" ht="15.75">
      <c r="C29" s="23">
        <v>10000000595</v>
      </c>
      <c r="D29" s="23">
        <v>22</v>
      </c>
      <c r="E29" s="66">
        <v>15</v>
      </c>
      <c r="F29" s="44" t="s">
        <v>23</v>
      </c>
      <c r="G29" s="69">
        <v>9</v>
      </c>
      <c r="H29" s="69"/>
      <c r="I29" s="72" t="s">
        <v>103</v>
      </c>
      <c r="J29" s="72">
        <v>3</v>
      </c>
      <c r="K29" s="58"/>
    </row>
    <row r="30" spans="3:11" ht="15.75">
      <c r="C30" s="23">
        <v>10000000596</v>
      </c>
      <c r="D30" s="23">
        <v>23</v>
      </c>
      <c r="E30" s="66">
        <v>16</v>
      </c>
      <c r="F30" s="44" t="s">
        <v>88</v>
      </c>
      <c r="G30" s="69">
        <v>59</v>
      </c>
      <c r="H30" s="69"/>
      <c r="I30" s="72" t="s">
        <v>60</v>
      </c>
      <c r="J30" s="72">
        <v>3</v>
      </c>
      <c r="K30" s="58" t="s">
        <v>32</v>
      </c>
    </row>
    <row r="31" spans="3:11" ht="15.75">
      <c r="C31" s="23">
        <v>10000000597</v>
      </c>
      <c r="D31" s="23">
        <v>24</v>
      </c>
      <c r="E31" s="66">
        <v>17</v>
      </c>
      <c r="F31" s="44" t="s">
        <v>23</v>
      </c>
      <c r="G31" s="69">
        <v>22</v>
      </c>
      <c r="H31" s="69"/>
      <c r="I31" s="72" t="s">
        <v>65</v>
      </c>
      <c r="J31" s="72">
        <v>3</v>
      </c>
      <c r="K31" s="58" t="s">
        <v>32</v>
      </c>
    </row>
    <row r="32" spans="3:11" ht="15.75">
      <c r="C32" s="23">
        <v>10000000598</v>
      </c>
      <c r="D32" s="23">
        <v>25</v>
      </c>
      <c r="E32" s="66">
        <v>18</v>
      </c>
      <c r="F32" s="44" t="s">
        <v>23</v>
      </c>
      <c r="G32" s="69">
        <v>46</v>
      </c>
      <c r="H32" s="69"/>
      <c r="I32" s="72" t="s">
        <v>69</v>
      </c>
      <c r="J32" s="72">
        <v>3</v>
      </c>
      <c r="K32" s="58" t="s">
        <v>32</v>
      </c>
    </row>
    <row r="33" spans="3:11" ht="15.75">
      <c r="C33" s="23">
        <v>10000000599</v>
      </c>
      <c r="D33" s="23">
        <v>26</v>
      </c>
      <c r="E33" s="66">
        <v>19</v>
      </c>
      <c r="F33" s="44" t="s">
        <v>23</v>
      </c>
      <c r="G33" s="69">
        <v>55</v>
      </c>
      <c r="H33" s="69"/>
      <c r="I33" s="72" t="s">
        <v>70</v>
      </c>
      <c r="J33" s="72">
        <v>3</v>
      </c>
      <c r="K33" s="58" t="s">
        <v>32</v>
      </c>
    </row>
    <row r="34" spans="3:11" ht="15.75">
      <c r="C34" s="23">
        <v>10000000600</v>
      </c>
      <c r="D34" s="23">
        <v>27</v>
      </c>
      <c r="E34" s="66">
        <v>20</v>
      </c>
      <c r="F34" s="44" t="s">
        <v>23</v>
      </c>
      <c r="G34" s="69">
        <v>59</v>
      </c>
      <c r="H34" s="69"/>
      <c r="I34" s="72" t="s">
        <v>103</v>
      </c>
      <c r="J34" s="72">
        <v>3</v>
      </c>
      <c r="K34" s="58" t="s">
        <v>32</v>
      </c>
    </row>
    <row r="35" spans="3:11" ht="15.75">
      <c r="C35" s="23">
        <v>10000000601</v>
      </c>
      <c r="D35" s="23">
        <v>28</v>
      </c>
      <c r="E35" s="66">
        <v>21</v>
      </c>
      <c r="F35" s="44" t="s">
        <v>23</v>
      </c>
      <c r="G35" s="69">
        <v>88</v>
      </c>
      <c r="H35" s="69"/>
      <c r="I35" s="72" t="s">
        <v>33</v>
      </c>
      <c r="J35" s="72">
        <v>3</v>
      </c>
      <c r="K35" s="58" t="s">
        <v>32</v>
      </c>
    </row>
    <row r="36" spans="3:11" ht="15.75">
      <c r="C36" s="23">
        <v>10000000601</v>
      </c>
      <c r="D36" s="23">
        <v>29</v>
      </c>
      <c r="E36" s="66">
        <v>21</v>
      </c>
      <c r="F36" s="44" t="s">
        <v>40</v>
      </c>
      <c r="G36" s="69">
        <v>15</v>
      </c>
      <c r="H36" s="69"/>
      <c r="I36" s="72" t="s">
        <v>64</v>
      </c>
      <c r="J36" s="72">
        <v>3</v>
      </c>
      <c r="K36" s="58" t="s">
        <v>32</v>
      </c>
    </row>
    <row r="37" spans="3:11" ht="15.75">
      <c r="C37" s="23">
        <v>10000000602</v>
      </c>
      <c r="D37" s="23">
        <v>30</v>
      </c>
      <c r="E37" s="66">
        <v>22</v>
      </c>
      <c r="F37" s="44" t="s">
        <v>23</v>
      </c>
      <c r="G37" s="69">
        <v>130</v>
      </c>
      <c r="H37" s="69"/>
      <c r="I37" s="72" t="s">
        <v>61</v>
      </c>
      <c r="J37" s="72">
        <v>3</v>
      </c>
      <c r="K37" s="58" t="s">
        <v>32</v>
      </c>
    </row>
    <row r="38" spans="3:11" ht="15.75">
      <c r="C38" s="23">
        <v>10000000603</v>
      </c>
      <c r="D38" s="23">
        <v>31</v>
      </c>
      <c r="E38" s="66">
        <v>23</v>
      </c>
      <c r="F38" s="44" t="s">
        <v>8</v>
      </c>
      <c r="G38" s="69">
        <v>40</v>
      </c>
      <c r="H38" s="69"/>
      <c r="I38" s="72" t="s">
        <v>69</v>
      </c>
      <c r="J38" s="72">
        <v>3</v>
      </c>
      <c r="K38" s="58" t="s">
        <v>32</v>
      </c>
    </row>
    <row r="39" spans="3:11" ht="16.5" thickBot="1">
      <c r="C39" s="20">
        <v>10000000604</v>
      </c>
      <c r="D39" s="20">
        <v>32</v>
      </c>
      <c r="E39" s="67">
        <v>24</v>
      </c>
      <c r="F39" s="45" t="s">
        <v>78</v>
      </c>
      <c r="G39" s="70">
        <v>60</v>
      </c>
      <c r="H39" s="70"/>
      <c r="I39" s="73" t="s">
        <v>87</v>
      </c>
      <c r="J39" s="73">
        <v>3</v>
      </c>
      <c r="K39" s="59" t="s">
        <v>32</v>
      </c>
    </row>
    <row r="40" ht="15.75" thickTop="1"/>
    <row r="41" spans="3:10" ht="30" customHeight="1">
      <c r="C41" s="24"/>
      <c r="D41" s="24" t="s">
        <v>81</v>
      </c>
      <c r="E41" s="64">
        <f ca="1">TODAY()</f>
        <v>44648</v>
      </c>
      <c r="F41" s="56" t="s">
        <v>77</v>
      </c>
      <c r="G41" s="4" t="s">
        <v>74</v>
      </c>
      <c r="I41" s="4"/>
      <c r="J41" s="4"/>
    </row>
    <row r="42" ht="15">
      <c r="F42" s="29" t="s">
        <v>15</v>
      </c>
    </row>
    <row r="43" ht="9.75" customHeight="1"/>
    <row r="44" spans="3:10" ht="30" customHeight="1">
      <c r="C44" s="30"/>
      <c r="D44" s="30"/>
      <c r="E44" s="24" t="str">
        <f>"в т.ч. поступило за "&amp;YEAR+0&amp;" г."</f>
        <v>в т.ч. поступило за 2022 г.</v>
      </c>
      <c r="F44" s="56" t="s">
        <v>63</v>
      </c>
      <c r="G44" s="4" t="s">
        <v>74</v>
      </c>
      <c r="I44" s="4"/>
      <c r="J44" s="4"/>
    </row>
    <row r="45" ht="20.25" customHeight="1">
      <c r="F45" s="29" t="s">
        <v>15</v>
      </c>
    </row>
    <row r="46" spans="3:10" ht="30" customHeight="1">
      <c r="C46" s="24"/>
      <c r="D46" s="24"/>
      <c r="E46" s="24" t="str">
        <f>"Выбыло за "&amp;YEAR+0&amp;" г."</f>
        <v>Выбыло за 2022 г.</v>
      </c>
      <c r="F46" s="56" t="s">
        <v>31</v>
      </c>
      <c r="G46" s="4" t="s">
        <v>74</v>
      </c>
      <c r="I46" s="4"/>
      <c r="J46" s="4"/>
    </row>
    <row r="47" ht="15">
      <c r="F47" s="29" t="s">
        <v>15</v>
      </c>
    </row>
    <row r="49" spans="6:8" ht="15.75">
      <c r="F49" s="54" t="s">
        <v>46</v>
      </c>
      <c r="G49" s="28"/>
      <c r="H49" t="s">
        <v>17</v>
      </c>
    </row>
    <row r="50" ht="15.75">
      <c r="F50" s="55"/>
    </row>
    <row r="51" spans="6:7" ht="15.75">
      <c r="F51" s="55" t="s">
        <v>11</v>
      </c>
      <c r="G51" s="53">
        <f ca="1">TODAY()</f>
        <v>44648</v>
      </c>
    </row>
  </sheetData>
  <sheetProtection/>
  <mergeCells count="7">
    <mergeCell ref="J5:J6"/>
    <mergeCell ref="K5:K6"/>
    <mergeCell ref="G5:H5"/>
    <mergeCell ref="D5:D6"/>
    <mergeCell ref="E5:E6"/>
    <mergeCell ref="F5:F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38.0039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3" ht="15">
      <c r="D3" s="6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8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5" ht="27.75" customHeight="1" thickBot="1">
      <c r="B5" s="4" t="s">
        <v>6</v>
      </c>
    </row>
    <row r="6" spans="2:4" s="48" customFormat="1" ht="33.75" customHeight="1" thickBot="1">
      <c r="B6" s="46" t="str">
        <f>"Итого на 01.01."&amp;YEAR+1&amp;" г."</f>
        <v>Итого на 01.01.2023 г.</v>
      </c>
      <c r="C6" s="47" t="str">
        <f>"SELECT "&amp;FUND_COUNT_ALL+0&amp;"  as QtyRows "</f>
        <v>SELECT 32  as QtyRows </v>
      </c>
      <c r="D6" s="50"/>
    </row>
    <row r="7" spans="2:4" s="48" customFormat="1" ht="29.25" customHeight="1" thickBot="1">
      <c r="B7" s="51" t="s">
        <v>25</v>
      </c>
      <c r="C7" s="52" t="s">
        <v>41</v>
      </c>
      <c r="D7" s="49"/>
    </row>
    <row r="8" spans="2:3" ht="27.75" customHeight="1" thickBot="1">
      <c r="B8" s="3" t="s">
        <v>27</v>
      </c>
      <c r="C8" s="27" t="s">
        <v>18</v>
      </c>
    </row>
    <row r="9" spans="2:3" ht="27.75" customHeight="1" thickBot="1">
      <c r="B9" s="51" t="s">
        <v>25</v>
      </c>
      <c r="C9" s="52"/>
    </row>
    <row r="10" spans="2:3" ht="27.75" customHeight="1" thickBot="1">
      <c r="B10" s="3" t="s">
        <v>27</v>
      </c>
      <c r="C10" s="27"/>
    </row>
    <row r="12" spans="2:4" ht="15.75" thickBot="1">
      <c r="B12" t="s">
        <v>47</v>
      </c>
      <c r="D12" t="s">
        <v>42</v>
      </c>
    </row>
    <row r="13" spans="2:5" ht="211.5" customHeight="1" thickBot="1">
      <c r="B13" s="3" t="s">
        <v>19</v>
      </c>
      <c r="C13" s="1" t="s">
        <v>43</v>
      </c>
      <c r="D13" s="1"/>
      <c r="E13" s="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45</v>
      </c>
    </row>
    <row r="3" spans="3:6" ht="34.5" customHeight="1" thickBot="1">
      <c r="C3" s="32" t="s">
        <v>84</v>
      </c>
      <c r="D3" s="33" t="s">
        <v>50</v>
      </c>
      <c r="E3" s="33" t="s">
        <v>28</v>
      </c>
      <c r="F3" s="34" t="s">
        <v>35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6" ht="15" customHeight="1">
      <c r="C5" s="38" t="s">
        <v>2</v>
      </c>
      <c r="D5" s="36">
        <v>10000000001</v>
      </c>
      <c r="E5" s="37" t="s">
        <v>57</v>
      </c>
      <c r="F5" s="37"/>
    </row>
    <row r="6" spans="3:6" ht="15" customHeight="1">
      <c r="C6" s="38" t="s">
        <v>96</v>
      </c>
      <c r="D6" s="36" t="s">
        <v>73</v>
      </c>
      <c r="E6" s="37" t="s">
        <v>13</v>
      </c>
      <c r="F6" s="37" t="s">
        <v>3</v>
      </c>
    </row>
    <row r="7" spans="3:6" ht="15" customHeight="1">
      <c r="C7" s="38" t="s">
        <v>26</v>
      </c>
      <c r="D7" s="36" t="s">
        <v>0</v>
      </c>
      <c r="E7" s="37" t="s">
        <v>102</v>
      </c>
      <c r="F7" s="37"/>
    </row>
    <row r="8" spans="3:6" ht="15" customHeight="1">
      <c r="C8" s="38" t="s">
        <v>92</v>
      </c>
      <c r="D8" s="36" t="s">
        <v>57</v>
      </c>
      <c r="E8" s="37" t="s">
        <v>57</v>
      </c>
      <c r="F8" s="37" t="s">
        <v>57</v>
      </c>
    </row>
    <row r="9" spans="3:6" ht="15" customHeight="1" thickBot="1">
      <c r="C9" s="39"/>
      <c r="D9" s="40"/>
      <c r="E9" s="41"/>
      <c r="F9" s="41"/>
    </row>
    <row r="10" ht="15" customHeight="1"/>
    <row r="11" spans="3:4" ht="15" customHeight="1">
      <c r="C11" t="s">
        <v>58</v>
      </c>
      <c r="D11" s="2"/>
    </row>
    <row r="12" spans="3:4" ht="15" customHeight="1" thickBot="1">
      <c r="C12" s="31" t="s">
        <v>86</v>
      </c>
      <c r="D12" s="48"/>
    </row>
    <row r="13" spans="3:5" ht="26.25" customHeight="1">
      <c r="C13" s="35" t="s">
        <v>93</v>
      </c>
      <c r="D13" s="60">
        <f>COUNTA(FUND_COUNT_ALL_ROWS)</f>
        <v>32</v>
      </c>
      <c r="E13" s="61" t="s">
        <v>10</v>
      </c>
    </row>
    <row r="14" ht="33.75" customHeight="1" thickBot="1"/>
    <row r="15" spans="2:8" ht="32.25" customHeight="1" thickBot="1" thickTop="1">
      <c r="B15" s="13" t="s">
        <v>91</v>
      </c>
      <c r="C15" s="13" t="s">
        <v>79</v>
      </c>
      <c r="D15" s="13" t="s">
        <v>16</v>
      </c>
      <c r="E15" s="13" t="s">
        <v>4</v>
      </c>
      <c r="F15" s="13" t="s">
        <v>54</v>
      </c>
      <c r="G15" s="13" t="s">
        <v>9</v>
      </c>
      <c r="H15" s="13"/>
    </row>
    <row r="16" spans="2:8" ht="15" customHeight="1" thickBot="1" thickTop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/>
    </row>
    <row r="17" spans="2:8" ht="15.75" thickTop="1">
      <c r="B17" s="26">
        <v>0</v>
      </c>
      <c r="C17" s="25" t="s">
        <v>48</v>
      </c>
      <c r="D17" s="6" t="s">
        <v>94</v>
      </c>
      <c r="E17" s="15" t="s">
        <v>95</v>
      </c>
      <c r="F17" s="15" t="s">
        <v>62</v>
      </c>
      <c r="G17" s="14" t="s">
        <v>53</v>
      </c>
      <c r="H17" s="5"/>
    </row>
    <row r="18" spans="2:8" ht="19.5" customHeight="1">
      <c r="B18" s="26">
        <v>0</v>
      </c>
      <c r="C18" s="25" t="s">
        <v>39</v>
      </c>
      <c r="D18" s="6" t="s">
        <v>21</v>
      </c>
      <c r="E18" s="15" t="s">
        <v>72</v>
      </c>
      <c r="F18" s="15" t="s">
        <v>57</v>
      </c>
      <c r="G18" s="15" t="s">
        <v>53</v>
      </c>
      <c r="H18" s="11"/>
    </row>
    <row r="19" spans="2:8" ht="15">
      <c r="B19" s="26">
        <v>0</v>
      </c>
      <c r="C19" s="25" t="s">
        <v>7</v>
      </c>
      <c r="D19" s="6" t="s">
        <v>83</v>
      </c>
      <c r="E19" s="15" t="s">
        <v>72</v>
      </c>
      <c r="F19" s="15" t="s">
        <v>57</v>
      </c>
      <c r="G19" s="15" t="s">
        <v>53</v>
      </c>
      <c r="H19" s="11"/>
    </row>
    <row r="20" spans="2:8" ht="15">
      <c r="B20" s="26">
        <v>0</v>
      </c>
      <c r="C20" s="25" t="s">
        <v>67</v>
      </c>
      <c r="D20" s="6" t="s">
        <v>22</v>
      </c>
      <c r="E20" s="15" t="s">
        <v>72</v>
      </c>
      <c r="F20" s="15" t="s">
        <v>57</v>
      </c>
      <c r="G20" s="15" t="s">
        <v>53</v>
      </c>
      <c r="H20" s="11"/>
    </row>
    <row r="21" spans="2:8" ht="15">
      <c r="B21" s="26">
        <v>0</v>
      </c>
      <c r="C21" s="25" t="s">
        <v>92</v>
      </c>
      <c r="D21" s="6" t="s">
        <v>57</v>
      </c>
      <c r="E21" s="6" t="s">
        <v>57</v>
      </c>
      <c r="F21" s="15"/>
      <c r="G21" s="15"/>
      <c r="H21" s="11"/>
    </row>
    <row r="22" spans="2:8" ht="15">
      <c r="B22" s="26"/>
      <c r="C22" s="25"/>
      <c r="D22" s="6"/>
      <c r="E22" s="6"/>
      <c r="F22" s="16"/>
      <c r="G22" s="16"/>
      <c r="H22" s="7"/>
    </row>
    <row r="23" spans="2:8" ht="15">
      <c r="B23" s="26"/>
      <c r="C23" s="25"/>
      <c r="D23" s="6"/>
      <c r="E23" s="6"/>
      <c r="F23" s="17"/>
      <c r="G23" s="17"/>
      <c r="H23" s="12"/>
    </row>
    <row r="24" spans="2:8" ht="15.75" thickBot="1">
      <c r="B24" s="8"/>
      <c r="C24" s="8"/>
      <c r="D24" s="9"/>
      <c r="E24" s="18"/>
      <c r="F24" s="18"/>
      <c r="G24" s="18"/>
      <c r="H24" s="10"/>
    </row>
    <row r="25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2012-05-04T12:50:54Z</cp:lastPrinted>
  <dcterms:created xsi:type="dcterms:W3CDTF">2012-04-04T06:49:07Z</dcterms:created>
  <dcterms:modified xsi:type="dcterms:W3CDTF">2022-03-28T03:29:43Z</dcterms:modified>
  <cp:category/>
  <cp:version/>
  <cp:contentType/>
  <cp:contentStatus/>
</cp:coreProperties>
</file>